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B8CE86EE-36CB-4B0C-88F6-15674FDAE0CF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1" l="1"/>
  <c r="G125" i="1"/>
  <c r="G27" i="1"/>
  <c r="G54" i="1"/>
  <c r="G101" i="1"/>
  <c r="G98" i="1"/>
  <c r="G95" i="1"/>
  <c r="G90" i="1"/>
  <c r="G25" i="1"/>
  <c r="G56" i="1"/>
  <c r="G29" i="1"/>
  <c r="G26" i="1"/>
  <c r="G24" i="1"/>
  <c r="G22" i="1"/>
  <c r="G21" i="1"/>
  <c r="G93" i="1"/>
  <c r="G91" i="1"/>
  <c r="G89" i="1"/>
  <c r="G87" i="1"/>
  <c r="G59" i="1"/>
  <c r="G51" i="1"/>
  <c r="G43" i="1"/>
  <c r="G39" i="1"/>
  <c r="G38" i="1"/>
  <c r="G37" i="1"/>
  <c r="G35" i="1"/>
  <c r="G34" i="1"/>
  <c r="G33" i="1"/>
  <c r="G32" i="1"/>
  <c r="G31" i="1"/>
  <c r="G19" i="1"/>
  <c r="G18" i="1"/>
  <c r="G17" i="1"/>
  <c r="G16" i="1"/>
  <c r="G15" i="1"/>
  <c r="G13" i="1"/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85" i="1" l="1"/>
  <c r="D85" i="1"/>
  <c r="D10" i="1"/>
  <c r="G85" i="1"/>
  <c r="G10" i="1"/>
  <c r="F10" i="1"/>
  <c r="C85" i="1"/>
  <c r="C10" i="1"/>
  <c r="H85" i="1"/>
  <c r="H10" i="1"/>
  <c r="E85" i="1"/>
  <c r="E10" i="1"/>
  <c r="C160" i="1" l="1"/>
  <c r="D160" i="1"/>
  <c r="F160" i="1"/>
  <c r="G160" i="1"/>
  <c r="H160" i="1"/>
  <c r="E160" i="1"/>
</calcChain>
</file>

<file path=xl/sharedStrings.xml><?xml version="1.0" encoding="utf-8"?>
<sst xmlns="http://schemas.openxmlformats.org/spreadsheetml/2006/main" count="172" uniqueCount="99">
  <si>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</si>
  <si>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</si>
  <si>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</si>
  <si>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</si>
  <si>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</si>
  <si>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</si>
  <si>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</si>
  <si>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</si>
  <si>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</si>
  <si>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</si>
  <si>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</si>
  <si>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</si>
  <si>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</si>
  <si>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</si>
  <si>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</si>
  <si>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</si>
  <si>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</si>
  <si>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</si>
  <si>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</si>
  <si>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</si>
  <si>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</si>
  <si>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</si>
  <si>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</si>
  <si>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</si>
  <si>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</si>
  <si>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</si>
  <si>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</si>
  <si>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</si>
  <si>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</si>
  <si>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</si>
  <si>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</si>
  <si>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</si>
  <si>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</si>
  <si>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</si>
  <si>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</si>
  <si>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</si>
  <si>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</si>
  <si>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</si>
  <si>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</si>
  <si>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</si>
  <si>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</si>
  <si>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</si>
  <si>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</si>
  <si>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</si>
  <si>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</si>
  <si>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</si>
  <si>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</si>
  <si>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</si>
  <si>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</si>
  <si>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</si>
  <si>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</si>
  <si>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</si>
  <si>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</si>
  <si>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</si>
  <si>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</si>
  <si>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</si>
  <si>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</si>
  <si>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</si>
  <si>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</si>
  <si>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</si>
  <si>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</si>
  <si>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</si>
  <si>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</si>
  <si>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</si>
  <si>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</si>
  <si>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</si>
  <si>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</si>
  <si>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</si>
  <si>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</si>
  <si>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</si>
  <si>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</si>
  <si>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</si>
  <si>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</si>
  <si>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</si>
  <si>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</si>
  <si>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</si>
  <si>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</si>
  <si>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</si>
  <si>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</si>
  <si>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</si>
  <si>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</si>
  <si>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</si>
  <si>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</si>
  <si>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</si>
  <si>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</si>
  <si>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</si>
  <si>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</si>
  <si>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</si>
  <si>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SUBSISTEMA DE PREPARATORIA ABIERTA Y TELEBACHILLERATO DEL ESTADO DE CHIHUAHUA (a)</t>
  </si>
  <si>
    <t>Bajo protesta de decir la verdad declaramos que los Estados Financieros y sus Notas son razonablemente correctos y responsabilidad del emisor.</t>
  </si>
  <si>
    <t>C.P. Viena Georgina Covarrubias Ordóñez</t>
  </si>
  <si>
    <t xml:space="preserve">              Jefe Depto Recursos Financieros</t>
  </si>
  <si>
    <t xml:space="preserve">                        Area de presupuesto </t>
  </si>
  <si>
    <t>Del 01 de enero al 31 de diciembre de 2024 (b)</t>
  </si>
  <si>
    <t>Mtra. Almendra del Carmen Piñon Cano</t>
  </si>
  <si>
    <t xml:space="preserve">         Directora Administrativa</t>
  </si>
  <si>
    <t xml:space="preserve">                   M.C. Socorro Olivas Loya</t>
  </si>
  <si>
    <t xml:space="preserve">                        Director General</t>
  </si>
  <si>
    <t xml:space="preserve">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</si>
</sst>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5" fontId="7" fillId="0" borderId="5" xfId="0" applyNumberFormat="1" applyFont="1" applyBorder="1" applyAlignment="1" applyProtection="1">
      <alignment horizontal="right" vertical="center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53" zoomScaleNormal="100" workbookViewId="0">
      <selection activeCell="M169" sqref="M169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0" t="s">
        <v>88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3" t="s">
        <v>2</v>
      </c>
      <c r="C4" s="44"/>
      <c r="D4" s="44"/>
      <c r="E4" s="44"/>
      <c r="F4" s="44"/>
      <c r="G4" s="44"/>
      <c r="H4" s="45"/>
    </row>
    <row r="5" spans="2:9" x14ac:dyDescent="0.2">
      <c r="B5" s="46" t="s">
        <v>93</v>
      </c>
      <c r="C5" s="47"/>
      <c r="D5" s="47"/>
      <c r="E5" s="47"/>
      <c r="F5" s="47"/>
      <c r="G5" s="47"/>
      <c r="H5" s="48"/>
    </row>
    <row r="6" spans="2:9" ht="15.75" customHeight="1" thickBot="1" x14ac:dyDescent="0.25">
      <c r="B6" s="49" t="s">
        <v>3</v>
      </c>
      <c r="C6" s="50"/>
      <c r="D6" s="50"/>
      <c r="E6" s="50"/>
      <c r="F6" s="50"/>
      <c r="G6" s="50"/>
      <c r="H6" s="51"/>
    </row>
    <row r="7" spans="2:9" ht="24.75" customHeight="1" thickBot="1" x14ac:dyDescent="0.25">
      <c r="B7" s="33" t="s">
        <v>4</v>
      </c>
      <c r="C7" s="35" t="s">
        <v>5</v>
      </c>
      <c r="D7" s="36"/>
      <c r="E7" s="36"/>
      <c r="F7" s="36"/>
      <c r="G7" s="37"/>
      <c r="H7" s="38" t="s">
        <v>6</v>
      </c>
    </row>
    <row r="8" spans="2:9" ht="24.75" thickBot="1" x14ac:dyDescent="0.2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9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209477916.09</v>
      </c>
      <c r="D10" s="8">
        <f>SUM(D12,D20,D30,D40,D50,D60,D64,D73,D77)</f>
        <v>20397788.260000002</v>
      </c>
      <c r="E10" s="24">
        <f t="shared" ref="E10:H10" si="0">SUM(E12,E20,E30,E40,E50,E60,E64,E73,E77)</f>
        <v>229875704.35000002</v>
      </c>
      <c r="F10" s="8">
        <f t="shared" si="0"/>
        <v>206494977.31000003</v>
      </c>
      <c r="G10" s="8">
        <f t="shared" si="0"/>
        <v>206494977.31000003</v>
      </c>
      <c r="H10" s="24">
        <f t="shared" si="0"/>
        <v>23380727.040000003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184140223.09</v>
      </c>
      <c r="D12" s="7">
        <f>SUM(D13:D19)</f>
        <v>19981140.260000002</v>
      </c>
      <c r="E12" s="25">
        <f t="shared" ref="E12:H12" si="1">SUM(E13:E19)</f>
        <v>204121363.35000002</v>
      </c>
      <c r="F12" s="7">
        <f t="shared" si="1"/>
        <v>185112433.14000002</v>
      </c>
      <c r="G12" s="7">
        <f t="shared" si="1"/>
        <v>185112433.14000002</v>
      </c>
      <c r="H12" s="25">
        <f t="shared" si="1"/>
        <v>19008930.210000005</v>
      </c>
    </row>
    <row r="13" spans="2:9" ht="24" x14ac:dyDescent="0.2">
      <c r="B13" s="10" t="s">
        <v>14</v>
      </c>
      <c r="C13" s="22">
        <v>91597392.150000006</v>
      </c>
      <c r="D13" s="22">
        <v>33313253.010000002</v>
      </c>
      <c r="E13" s="26">
        <f>SUM(C13:D13)</f>
        <v>124910645.16000001</v>
      </c>
      <c r="F13" s="23">
        <v>120772097.79000001</v>
      </c>
      <c r="G13" s="23">
        <f>+F13</f>
        <v>120772097.79000001</v>
      </c>
      <c r="H13" s="30">
        <f>SUM(E13-F13)</f>
        <v>4138547.3700000048</v>
      </c>
    </row>
    <row r="14" spans="2:9" ht="23.1" customHeight="1" x14ac:dyDescent="0.2">
      <c r="B14" s="10" t="s">
        <v>15</v>
      </c>
      <c r="C14" s="22"/>
      <c r="D14" s="22"/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15266232.6</v>
      </c>
      <c r="D15" s="22">
        <v>15685334.869999999</v>
      </c>
      <c r="E15" s="26">
        <f t="shared" si="2"/>
        <v>30951567.469999999</v>
      </c>
      <c r="F15" s="23">
        <v>28215285.219999999</v>
      </c>
      <c r="G15" s="23">
        <f>+F15</f>
        <v>28215285.219999999</v>
      </c>
      <c r="H15" s="30">
        <f t="shared" si="3"/>
        <v>2736282.25</v>
      </c>
    </row>
    <row r="16" spans="2:9" x14ac:dyDescent="0.2">
      <c r="B16" s="10" t="s">
        <v>17</v>
      </c>
      <c r="C16" s="22">
        <v>35722983.740000002</v>
      </c>
      <c r="D16" s="22">
        <v>-8149952.8200000003</v>
      </c>
      <c r="E16" s="26">
        <f t="shared" si="2"/>
        <v>27573030.920000002</v>
      </c>
      <c r="F16" s="23">
        <v>22993564.77</v>
      </c>
      <c r="G16" s="23">
        <f>+F16</f>
        <v>22993564.77</v>
      </c>
      <c r="H16" s="30">
        <f t="shared" si="3"/>
        <v>4579466.1500000022</v>
      </c>
    </row>
    <row r="17" spans="2:8" x14ac:dyDescent="0.2">
      <c r="B17" s="10" t="s">
        <v>18</v>
      </c>
      <c r="C17" s="22">
        <v>6212993.6699999999</v>
      </c>
      <c r="D17" s="22">
        <v>12308645.07</v>
      </c>
      <c r="E17" s="26">
        <f t="shared" si="2"/>
        <v>18521638.740000002</v>
      </c>
      <c r="F17" s="23">
        <v>11396106.33</v>
      </c>
      <c r="G17" s="23">
        <f>+F17</f>
        <v>11396106.33</v>
      </c>
      <c r="H17" s="30">
        <f t="shared" si="3"/>
        <v>7125532.410000002</v>
      </c>
    </row>
    <row r="18" spans="2:8" x14ac:dyDescent="0.2">
      <c r="B18" s="10" t="s">
        <v>19</v>
      </c>
      <c r="C18" s="22"/>
      <c r="D18" s="22"/>
      <c r="E18" s="26">
        <f t="shared" si="2"/>
        <v>0</v>
      </c>
      <c r="F18" s="23">
        <v>0</v>
      </c>
      <c r="G18" s="23">
        <f>+F18</f>
        <v>0</v>
      </c>
      <c r="H18" s="30">
        <f t="shared" si="3"/>
        <v>0</v>
      </c>
    </row>
    <row r="19" spans="2:8" x14ac:dyDescent="0.2">
      <c r="B19" s="10" t="s">
        <v>20</v>
      </c>
      <c r="C19" s="22">
        <v>35340620.93</v>
      </c>
      <c r="D19" s="22">
        <v>-33176139.870000001</v>
      </c>
      <c r="E19" s="26">
        <f t="shared" si="2"/>
        <v>2164481.0599999987</v>
      </c>
      <c r="F19" s="23">
        <v>1735379.03</v>
      </c>
      <c r="G19" s="23">
        <f>+F19</f>
        <v>1735379.03</v>
      </c>
      <c r="H19" s="30">
        <f t="shared" si="3"/>
        <v>429102.02999999863</v>
      </c>
    </row>
    <row r="20" spans="2:8" s="9" customFormat="1" ht="24" x14ac:dyDescent="0.2">
      <c r="B20" s="12" t="s">
        <v>21</v>
      </c>
      <c r="C20" s="7">
        <f>SUM(C21:C29)</f>
        <v>6592007</v>
      </c>
      <c r="D20" s="7">
        <f t="shared" ref="D20:H20" si="4">SUM(D21:D29)</f>
        <v>-203598.31</v>
      </c>
      <c r="E20" s="25">
        <f t="shared" si="4"/>
        <v>6388408.6900000004</v>
      </c>
      <c r="F20" s="7">
        <f t="shared" si="4"/>
        <v>4269098.3999999994</v>
      </c>
      <c r="G20" s="7">
        <f t="shared" si="4"/>
        <v>4269098.3999999994</v>
      </c>
      <c r="H20" s="25">
        <f t="shared" si="4"/>
        <v>2119310.29</v>
      </c>
    </row>
    <row r="21" spans="2:8" ht="24" x14ac:dyDescent="0.2">
      <c r="B21" s="10" t="s">
        <v>22</v>
      </c>
      <c r="C21" s="22">
        <v>2828009</v>
      </c>
      <c r="D21" s="32">
        <v>830813.18</v>
      </c>
      <c r="E21" s="26">
        <f t="shared" si="2"/>
        <v>3658822.18</v>
      </c>
      <c r="F21" s="23">
        <v>3125837.55</v>
      </c>
      <c r="G21" s="23">
        <f>+F21</f>
        <v>3125837.55</v>
      </c>
      <c r="H21" s="30">
        <f t="shared" si="3"/>
        <v>532984.63000000035</v>
      </c>
    </row>
    <row r="22" spans="2:8" ht="12.75" x14ac:dyDescent="0.2">
      <c r="B22" s="10" t="s">
        <v>23</v>
      </c>
      <c r="C22" s="22">
        <v>104210</v>
      </c>
      <c r="D22" s="32">
        <v>60499.85</v>
      </c>
      <c r="E22" s="26">
        <f t="shared" si="2"/>
        <v>164709.85</v>
      </c>
      <c r="F22" s="23">
        <v>113143.51</v>
      </c>
      <c r="G22" s="23">
        <f>+F22</f>
        <v>113143.51</v>
      </c>
      <c r="H22" s="30">
        <f t="shared" si="3"/>
        <v>51566.340000000011</v>
      </c>
    </row>
    <row r="23" spans="2:8" ht="24" x14ac:dyDescent="0.2">
      <c r="B23" s="10" t="s">
        <v>24</v>
      </c>
      <c r="C23" s="22"/>
      <c r="D23" s="32"/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3024200</v>
      </c>
      <c r="D24" s="32">
        <v>-1463850.33</v>
      </c>
      <c r="E24" s="26">
        <f t="shared" si="2"/>
        <v>1560349.67</v>
      </c>
      <c r="F24" s="23">
        <v>417183.31</v>
      </c>
      <c r="G24" s="23">
        <f>+F24</f>
        <v>417183.31</v>
      </c>
      <c r="H24" s="30">
        <f t="shared" si="3"/>
        <v>1143166.3599999999</v>
      </c>
    </row>
    <row r="25" spans="2:8" ht="23.45" customHeight="1" x14ac:dyDescent="0.2">
      <c r="B25" s="10" t="s">
        <v>26</v>
      </c>
      <c r="C25" s="22"/>
      <c r="D25" s="32">
        <v>1000</v>
      </c>
      <c r="E25" s="26">
        <f t="shared" si="2"/>
        <v>1000</v>
      </c>
      <c r="F25" s="23">
        <v>150</v>
      </c>
      <c r="G25" s="23">
        <f>+F25</f>
        <v>150</v>
      </c>
      <c r="H25" s="30">
        <f t="shared" si="3"/>
        <v>850</v>
      </c>
    </row>
    <row r="26" spans="2:8" ht="12.75" x14ac:dyDescent="0.2">
      <c r="B26" s="10" t="s">
        <v>27</v>
      </c>
      <c r="C26" s="22">
        <v>237996</v>
      </c>
      <c r="D26" s="32">
        <v>50000</v>
      </c>
      <c r="E26" s="26">
        <f t="shared" si="2"/>
        <v>287996</v>
      </c>
      <c r="F26" s="23">
        <v>162280.37</v>
      </c>
      <c r="G26" s="23">
        <f>+F26</f>
        <v>162280.37</v>
      </c>
      <c r="H26" s="30">
        <f t="shared" si="3"/>
        <v>125715.63</v>
      </c>
    </row>
    <row r="27" spans="2:8" ht="24" x14ac:dyDescent="0.2">
      <c r="B27" s="10" t="s">
        <v>28</v>
      </c>
      <c r="C27" s="22">
        <v>80000</v>
      </c>
      <c r="D27" s="32">
        <v>194963.54</v>
      </c>
      <c r="E27" s="26">
        <f t="shared" si="2"/>
        <v>274963.54000000004</v>
      </c>
      <c r="F27" s="23">
        <v>193804.25</v>
      </c>
      <c r="G27" s="23">
        <f>+F27</f>
        <v>193804.25</v>
      </c>
      <c r="H27" s="30">
        <f t="shared" si="3"/>
        <v>81159.290000000037</v>
      </c>
    </row>
    <row r="28" spans="2:8" ht="12" customHeight="1" x14ac:dyDescent="0.2">
      <c r="B28" s="10" t="s">
        <v>29</v>
      </c>
      <c r="C28" s="22"/>
      <c r="D28" s="32"/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317592</v>
      </c>
      <c r="D29" s="32">
        <v>122975.45</v>
      </c>
      <c r="E29" s="26">
        <f t="shared" si="2"/>
        <v>440567.45</v>
      </c>
      <c r="F29" s="23">
        <v>256699.41</v>
      </c>
      <c r="G29" s="23">
        <f>+F29</f>
        <v>256699.41</v>
      </c>
      <c r="H29" s="30">
        <f t="shared" si="3"/>
        <v>183868.04</v>
      </c>
    </row>
    <row r="30" spans="2:8" s="9" customFormat="1" ht="24" x14ac:dyDescent="0.2">
      <c r="B30" s="12" t="s">
        <v>31</v>
      </c>
      <c r="C30" s="7">
        <f>SUM(C31:C39)</f>
        <v>14086206</v>
      </c>
      <c r="D30" s="7">
        <f t="shared" ref="D30:H30" si="5">SUM(D31:D39)</f>
        <v>-507339.91000000015</v>
      </c>
      <c r="E30" s="25">
        <f t="shared" si="5"/>
        <v>13578866.09</v>
      </c>
      <c r="F30" s="7">
        <f t="shared" si="5"/>
        <v>12018084.09</v>
      </c>
      <c r="G30" s="7">
        <f t="shared" si="5"/>
        <v>12018084.09</v>
      </c>
      <c r="H30" s="25">
        <f t="shared" si="5"/>
        <v>1560781.9999999995</v>
      </c>
    </row>
    <row r="31" spans="2:8" x14ac:dyDescent="0.2">
      <c r="B31" s="10" t="s">
        <v>32</v>
      </c>
      <c r="C31" s="22">
        <v>906200</v>
      </c>
      <c r="D31" s="22">
        <v>-189897.42</v>
      </c>
      <c r="E31" s="26">
        <f t="shared" si="2"/>
        <v>716302.58</v>
      </c>
      <c r="F31" s="23">
        <v>422087.73</v>
      </c>
      <c r="G31" s="23">
        <f>+F31</f>
        <v>422087.73</v>
      </c>
      <c r="H31" s="30">
        <f t="shared" si="3"/>
        <v>294214.84999999998</v>
      </c>
    </row>
    <row r="32" spans="2:8" x14ac:dyDescent="0.2">
      <c r="B32" s="10" t="s">
        <v>33</v>
      </c>
      <c r="C32" s="22">
        <v>152000</v>
      </c>
      <c r="D32" s="22">
        <v>180158.11</v>
      </c>
      <c r="E32" s="26">
        <f t="shared" si="2"/>
        <v>332158.11</v>
      </c>
      <c r="F32" s="23">
        <v>171452.41</v>
      </c>
      <c r="G32" s="23">
        <f>+F32</f>
        <v>171452.41</v>
      </c>
      <c r="H32" s="30">
        <f t="shared" si="3"/>
        <v>160705.69999999998</v>
      </c>
    </row>
    <row r="33" spans="2:8" ht="24" x14ac:dyDescent="0.2">
      <c r="B33" s="10" t="s">
        <v>34</v>
      </c>
      <c r="C33" s="22">
        <v>819972</v>
      </c>
      <c r="D33" s="22">
        <v>-156206.29</v>
      </c>
      <c r="E33" s="26">
        <f t="shared" si="2"/>
        <v>663765.71</v>
      </c>
      <c r="F33" s="23">
        <v>565762.27</v>
      </c>
      <c r="G33" s="23">
        <f>+F33</f>
        <v>565762.27</v>
      </c>
      <c r="H33" s="30">
        <f t="shared" si="3"/>
        <v>98003.439999999944</v>
      </c>
    </row>
    <row r="34" spans="2:8" ht="24.6" customHeight="1" x14ac:dyDescent="0.2">
      <c r="B34" s="10" t="s">
        <v>35</v>
      </c>
      <c r="C34" s="22">
        <v>244000</v>
      </c>
      <c r="D34" s="22">
        <v>370</v>
      </c>
      <c r="E34" s="26">
        <f t="shared" si="2"/>
        <v>244370</v>
      </c>
      <c r="F34" s="23">
        <v>190755.33</v>
      </c>
      <c r="G34" s="23">
        <f>+F34</f>
        <v>190755.33</v>
      </c>
      <c r="H34" s="30">
        <f t="shared" si="3"/>
        <v>53614.670000000013</v>
      </c>
    </row>
    <row r="35" spans="2:8" ht="24" x14ac:dyDescent="0.2">
      <c r="B35" s="10" t="s">
        <v>36</v>
      </c>
      <c r="C35" s="22">
        <v>380000</v>
      </c>
      <c r="D35" s="22">
        <v>82790.47</v>
      </c>
      <c r="E35" s="26">
        <f t="shared" si="2"/>
        <v>462790.47</v>
      </c>
      <c r="F35" s="23">
        <v>351871.84</v>
      </c>
      <c r="G35" s="23">
        <f>+F35</f>
        <v>351871.84</v>
      </c>
      <c r="H35" s="30">
        <f t="shared" si="3"/>
        <v>110918.62999999995</v>
      </c>
    </row>
    <row r="36" spans="2:8" ht="24" x14ac:dyDescent="0.2">
      <c r="B36" s="10" t="s">
        <v>37</v>
      </c>
      <c r="C36" s="22"/>
      <c r="D36" s="22"/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2574600</v>
      </c>
      <c r="D37" s="22">
        <v>-1073736.8500000001</v>
      </c>
      <c r="E37" s="26">
        <f t="shared" si="2"/>
        <v>1500863.15</v>
      </c>
      <c r="F37" s="23">
        <v>1007422.38</v>
      </c>
      <c r="G37" s="23">
        <f>+F37</f>
        <v>1007422.38</v>
      </c>
      <c r="H37" s="30">
        <f t="shared" si="3"/>
        <v>493440.7699999999</v>
      </c>
    </row>
    <row r="38" spans="2:8" x14ac:dyDescent="0.2">
      <c r="B38" s="10" t="s">
        <v>39</v>
      </c>
      <c r="C38" s="22">
        <v>2086000</v>
      </c>
      <c r="D38" s="22">
        <v>181030.07</v>
      </c>
      <c r="E38" s="26">
        <f t="shared" si="2"/>
        <v>2267030.0699999998</v>
      </c>
      <c r="F38" s="23">
        <v>1993806.13</v>
      </c>
      <c r="G38" s="23">
        <f>+F38</f>
        <v>1993806.13</v>
      </c>
      <c r="H38" s="30">
        <f t="shared" si="3"/>
        <v>273223.93999999994</v>
      </c>
    </row>
    <row r="39" spans="2:8" x14ac:dyDescent="0.2">
      <c r="B39" s="10" t="s">
        <v>40</v>
      </c>
      <c r="C39" s="22">
        <v>6923434</v>
      </c>
      <c r="D39" s="22">
        <v>468152</v>
      </c>
      <c r="E39" s="26">
        <f t="shared" si="2"/>
        <v>7391586</v>
      </c>
      <c r="F39" s="23">
        <v>7314926</v>
      </c>
      <c r="G39" s="23">
        <f>+F39</f>
        <v>7314926</v>
      </c>
      <c r="H39" s="30">
        <f t="shared" si="3"/>
        <v>76660</v>
      </c>
    </row>
    <row r="40" spans="2:8" s="9" customFormat="1" ht="25.5" customHeight="1" x14ac:dyDescent="0.2">
      <c r="B40" s="12" t="s">
        <v>41</v>
      </c>
      <c r="C40" s="7">
        <f>SUM(C41:C49)</f>
        <v>2400000</v>
      </c>
      <c r="D40" s="7">
        <f t="shared" ref="D40:H40" si="6">SUM(D41:D49)</f>
        <v>287130</v>
      </c>
      <c r="E40" s="25">
        <f t="shared" si="6"/>
        <v>2687130</v>
      </c>
      <c r="F40" s="7">
        <f t="shared" si="6"/>
        <v>2687130</v>
      </c>
      <c r="G40" s="7">
        <f t="shared" si="6"/>
        <v>2687130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2400000</v>
      </c>
      <c r="D43" s="22">
        <v>287130</v>
      </c>
      <c r="E43" s="26">
        <f t="shared" si="2"/>
        <v>2687130</v>
      </c>
      <c r="F43" s="23">
        <v>2687130</v>
      </c>
      <c r="G43" s="23">
        <f>+F43</f>
        <v>2687130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2259480</v>
      </c>
      <c r="D50" s="7">
        <f t="shared" ref="D50:H50" si="7">SUM(D51:D59)</f>
        <v>840456.22</v>
      </c>
      <c r="E50" s="25">
        <f t="shared" si="7"/>
        <v>3099936.2199999997</v>
      </c>
      <c r="F50" s="7">
        <f t="shared" si="7"/>
        <v>2408231.6799999997</v>
      </c>
      <c r="G50" s="7">
        <f t="shared" si="7"/>
        <v>2408231.6799999997</v>
      </c>
      <c r="H50" s="25">
        <f t="shared" si="7"/>
        <v>691704.5399999998</v>
      </c>
    </row>
    <row r="51" spans="2:8" x14ac:dyDescent="0.2">
      <c r="B51" s="10" t="s">
        <v>52</v>
      </c>
      <c r="C51" s="22">
        <v>1449480</v>
      </c>
      <c r="D51" s="22">
        <v>877833.26</v>
      </c>
      <c r="E51" s="26">
        <f t="shared" si="2"/>
        <v>2327313.2599999998</v>
      </c>
      <c r="F51" s="23">
        <v>1759826.3</v>
      </c>
      <c r="G51" s="23">
        <f>+F51</f>
        <v>1759826.3</v>
      </c>
      <c r="H51" s="30">
        <f t="shared" si="3"/>
        <v>567486.95999999973</v>
      </c>
    </row>
    <row r="52" spans="2:8" x14ac:dyDescent="0.2">
      <c r="B52" s="10" t="s">
        <v>53</v>
      </c>
      <c r="C52" s="22">
        <v>0</v>
      </c>
      <c r="D52" s="22"/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/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500000</v>
      </c>
      <c r="D54" s="22">
        <v>-20000</v>
      </c>
      <c r="E54" s="26">
        <f t="shared" si="2"/>
        <v>480000</v>
      </c>
      <c r="F54" s="23">
        <v>453470</v>
      </c>
      <c r="G54" s="23">
        <f>+F54</f>
        <v>453470</v>
      </c>
      <c r="H54" s="30">
        <f t="shared" si="3"/>
        <v>26530</v>
      </c>
    </row>
    <row r="55" spans="2:8" x14ac:dyDescent="0.2">
      <c r="B55" s="10" t="s">
        <v>56</v>
      </c>
      <c r="C55" s="22">
        <v>0</v>
      </c>
      <c r="D55" s="22"/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102804</v>
      </c>
      <c r="E56" s="26">
        <f t="shared" si="2"/>
        <v>102804</v>
      </c>
      <c r="F56" s="23">
        <v>102804</v>
      </c>
      <c r="G56" s="23">
        <f>+F56</f>
        <v>102804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/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/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310000</v>
      </c>
      <c r="D59" s="22">
        <v>-120181.04</v>
      </c>
      <c r="E59" s="26">
        <f t="shared" si="2"/>
        <v>189818.96000000002</v>
      </c>
      <c r="F59" s="23">
        <v>92131.38</v>
      </c>
      <c r="G59" s="23">
        <f>+F59</f>
        <v>92131.38</v>
      </c>
      <c r="H59" s="30">
        <f t="shared" si="3"/>
        <v>97687.580000000016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49170754</v>
      </c>
      <c r="D85" s="15">
        <f t="shared" ref="D85:H85" si="14">SUM(D86,D94,D104,D114,D124,D134,D138,D147,D151)</f>
        <v>13174759.25</v>
      </c>
      <c r="E85" s="27">
        <f t="shared" si="14"/>
        <v>62345513.25</v>
      </c>
      <c r="F85" s="15">
        <f t="shared" si="14"/>
        <v>55277110.890000001</v>
      </c>
      <c r="G85" s="15">
        <f t="shared" si="14"/>
        <v>55277110.890000001</v>
      </c>
      <c r="H85" s="27">
        <f t="shared" si="14"/>
        <v>7068402.3600000013</v>
      </c>
    </row>
    <row r="86" spans="2:8" x14ac:dyDescent="0.2">
      <c r="B86" s="16" t="s">
        <v>13</v>
      </c>
      <c r="C86" s="7">
        <f>SUM(C87:C93)</f>
        <v>48203254</v>
      </c>
      <c r="D86" s="7">
        <f t="shared" ref="D86:H86" si="15">SUM(D87:D93)</f>
        <v>8959438.5</v>
      </c>
      <c r="E86" s="25">
        <f t="shared" si="15"/>
        <v>57162692.5</v>
      </c>
      <c r="F86" s="7">
        <f t="shared" si="15"/>
        <v>50094290.380000003</v>
      </c>
      <c r="G86" s="7">
        <f t="shared" si="15"/>
        <v>50094290.380000003</v>
      </c>
      <c r="H86" s="25">
        <f t="shared" si="15"/>
        <v>7068402.120000001</v>
      </c>
    </row>
    <row r="87" spans="2:8" ht="24" x14ac:dyDescent="0.2">
      <c r="B87" s="10" t="s">
        <v>14</v>
      </c>
      <c r="C87" s="22">
        <v>28793668.09</v>
      </c>
      <c r="D87" s="22">
        <v>6904319.54</v>
      </c>
      <c r="E87" s="26">
        <f>SUM(C87:D87)</f>
        <v>35697987.630000003</v>
      </c>
      <c r="F87" s="23">
        <v>35014336.18</v>
      </c>
      <c r="G87" s="23">
        <f>+F87</f>
        <v>35014336.18</v>
      </c>
      <c r="H87" s="30">
        <f t="shared" ref="H87:H153" si="16">SUM(E87-F87)</f>
        <v>683651.45000000298</v>
      </c>
    </row>
    <row r="88" spans="2:8" ht="24.6" customHeight="1" x14ac:dyDescent="0.2">
      <c r="B88" s="10" t="s">
        <v>15</v>
      </c>
      <c r="C88" s="22"/>
      <c r="D88" s="22"/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4499488.26</v>
      </c>
      <c r="D89" s="22">
        <v>2331314.09</v>
      </c>
      <c r="E89" s="26">
        <f t="shared" si="17"/>
        <v>6830802.3499999996</v>
      </c>
      <c r="F89" s="23">
        <v>6497248.8399999999</v>
      </c>
      <c r="G89" s="23">
        <f>+F89</f>
        <v>6497248.8399999999</v>
      </c>
      <c r="H89" s="30">
        <f t="shared" si="16"/>
        <v>333553.50999999978</v>
      </c>
    </row>
    <row r="90" spans="2:8" x14ac:dyDescent="0.2">
      <c r="B90" s="10" t="s">
        <v>17</v>
      </c>
      <c r="C90" s="22">
        <v>10434888.449999999</v>
      </c>
      <c r="D90" s="22">
        <v>-33431.9</v>
      </c>
      <c r="E90" s="26">
        <f t="shared" si="17"/>
        <v>10401456.549999999</v>
      </c>
      <c r="F90" s="23">
        <v>5291158.78</v>
      </c>
      <c r="G90" s="23">
        <f>+F90</f>
        <v>5291158.78</v>
      </c>
      <c r="H90" s="30">
        <f t="shared" si="16"/>
        <v>5110297.7699999986</v>
      </c>
    </row>
    <row r="91" spans="2:8" x14ac:dyDescent="0.2">
      <c r="B91" s="10" t="s">
        <v>18</v>
      </c>
      <c r="C91" s="22">
        <v>2186063.9500000002</v>
      </c>
      <c r="D91" s="22">
        <v>472585.13</v>
      </c>
      <c r="E91" s="26">
        <f t="shared" si="17"/>
        <v>2658649.08</v>
      </c>
      <c r="F91" s="23">
        <v>2241261.4500000002</v>
      </c>
      <c r="G91" s="23">
        <f>+F91</f>
        <v>2241261.4500000002</v>
      </c>
      <c r="H91" s="30">
        <f t="shared" si="16"/>
        <v>417387.62999999989</v>
      </c>
    </row>
    <row r="92" spans="2:8" x14ac:dyDescent="0.2">
      <c r="B92" s="10" t="s">
        <v>19</v>
      </c>
      <c r="C92" s="22"/>
      <c r="D92" s="22"/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2289145.25</v>
      </c>
      <c r="D93" s="22">
        <v>-715348.36</v>
      </c>
      <c r="E93" s="26">
        <f t="shared" si="17"/>
        <v>1573796.8900000001</v>
      </c>
      <c r="F93" s="23">
        <v>1050285.1299999999</v>
      </c>
      <c r="G93" s="23">
        <f>+F93</f>
        <v>1050285.1299999999</v>
      </c>
      <c r="H93" s="30">
        <f t="shared" si="16"/>
        <v>523511.76000000024</v>
      </c>
    </row>
    <row r="94" spans="2:8" ht="24" x14ac:dyDescent="0.2">
      <c r="B94" s="17" t="s">
        <v>21</v>
      </c>
      <c r="C94" s="7">
        <f>SUM(C95:C103)</f>
        <v>777500</v>
      </c>
      <c r="D94" s="7">
        <f t="shared" ref="D94:H94" si="18">SUM(D95:D103)</f>
        <v>1587098.19</v>
      </c>
      <c r="E94" s="25">
        <f t="shared" si="18"/>
        <v>2364598.19</v>
      </c>
      <c r="F94" s="7">
        <f t="shared" si="18"/>
        <v>2364598.19</v>
      </c>
      <c r="G94" s="7">
        <f t="shared" si="18"/>
        <v>2364598.19</v>
      </c>
      <c r="H94" s="25">
        <f t="shared" si="18"/>
        <v>-2.4738255888223648E-10</v>
      </c>
    </row>
    <row r="95" spans="2:8" ht="24" x14ac:dyDescent="0.2">
      <c r="B95" s="10" t="s">
        <v>22</v>
      </c>
      <c r="C95" s="22">
        <v>350500</v>
      </c>
      <c r="D95" s="22">
        <v>326390.7</v>
      </c>
      <c r="E95" s="26">
        <f t="shared" si="17"/>
        <v>676890.7</v>
      </c>
      <c r="F95" s="23">
        <v>676890.7</v>
      </c>
      <c r="G95" s="23">
        <f>+F95</f>
        <v>676890.7</v>
      </c>
      <c r="H95" s="30">
        <f t="shared" si="16"/>
        <v>0</v>
      </c>
    </row>
    <row r="96" spans="2:8" x14ac:dyDescent="0.2">
      <c r="B96" s="10" t="s">
        <v>23</v>
      </c>
      <c r="C96" s="22"/>
      <c r="D96" s="22"/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/>
      <c r="D97" s="22"/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367000</v>
      </c>
      <c r="D98" s="22">
        <v>683387.11</v>
      </c>
      <c r="E98" s="26">
        <f t="shared" si="17"/>
        <v>1050387.1099999999</v>
      </c>
      <c r="F98" s="23">
        <v>1050387.1100000001</v>
      </c>
      <c r="G98" s="23">
        <f>+F98</f>
        <v>1050387.1100000001</v>
      </c>
      <c r="H98" s="30">
        <f t="shared" si="16"/>
        <v>-2.3283064365386963E-10</v>
      </c>
    </row>
    <row r="99" spans="2:18" ht="24" x14ac:dyDescent="0.2">
      <c r="B99" s="10" t="s">
        <v>26</v>
      </c>
      <c r="C99" s="22"/>
      <c r="D99" s="22"/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/>
      <c r="D100" s="22"/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40000</v>
      </c>
      <c r="D101" s="22">
        <v>48116.02</v>
      </c>
      <c r="E101" s="26">
        <f t="shared" si="17"/>
        <v>88116.01999999999</v>
      </c>
      <c r="F101" s="23">
        <v>88116.02</v>
      </c>
      <c r="G101" s="23">
        <f>+F101</f>
        <v>88116.02</v>
      </c>
      <c r="H101" s="30">
        <f t="shared" si="16"/>
        <v>-1.4551915228366852E-11</v>
      </c>
    </row>
    <row r="102" spans="2:18" ht="12.6" customHeight="1" x14ac:dyDescent="0.2">
      <c r="B102" s="10" t="s">
        <v>29</v>
      </c>
      <c r="C102" s="22"/>
      <c r="D102" s="22"/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20000</v>
      </c>
      <c r="D103" s="22">
        <v>529204.36</v>
      </c>
      <c r="E103" s="26">
        <f t="shared" si="17"/>
        <v>549204.36</v>
      </c>
      <c r="F103" s="23">
        <v>549204.36</v>
      </c>
      <c r="G103" s="23">
        <f>+F103</f>
        <v>549204.36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190000</v>
      </c>
      <c r="D104" s="7">
        <f t="shared" ref="D104:H104" si="19">SUM(D105:D113)</f>
        <v>-189999.86</v>
      </c>
      <c r="E104" s="25">
        <f t="shared" si="19"/>
        <v>0.14000000001396984</v>
      </c>
      <c r="F104" s="7">
        <f t="shared" si="19"/>
        <v>0</v>
      </c>
      <c r="G104" s="7">
        <f t="shared" si="19"/>
        <v>0</v>
      </c>
      <c r="H104" s="25">
        <f t="shared" si="19"/>
        <v>0.14000000001396984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150000</v>
      </c>
      <c r="D111" s="22">
        <v>-149999.85999999999</v>
      </c>
      <c r="E111" s="26">
        <f t="shared" si="17"/>
        <v>0.14000000001396984</v>
      </c>
      <c r="F111" s="23">
        <v>0</v>
      </c>
      <c r="G111" s="23">
        <v>0</v>
      </c>
      <c r="H111" s="30">
        <f t="shared" si="16"/>
        <v>0.14000000001396984</v>
      </c>
    </row>
    <row r="112" spans="2:18" x14ac:dyDescent="0.2">
      <c r="B112" s="10" t="s">
        <v>39</v>
      </c>
      <c r="C112" s="22">
        <v>40000</v>
      </c>
      <c r="D112" s="22">
        <v>-40000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2818222.42</v>
      </c>
      <c r="E124" s="25">
        <f t="shared" si="21"/>
        <v>2818222.42</v>
      </c>
      <c r="F124" s="7">
        <f t="shared" si="21"/>
        <v>2818222.32</v>
      </c>
      <c r="G124" s="7">
        <f t="shared" si="21"/>
        <v>2818222.32</v>
      </c>
      <c r="H124" s="25">
        <f t="shared" si="21"/>
        <v>0.10000000009313226</v>
      </c>
    </row>
    <row r="125" spans="2:8" ht="12.75" x14ac:dyDescent="0.2">
      <c r="B125" s="10" t="s">
        <v>52</v>
      </c>
      <c r="C125" s="22">
        <v>0</v>
      </c>
      <c r="D125" s="32">
        <v>2818222.42</v>
      </c>
      <c r="E125" s="26">
        <f t="shared" si="17"/>
        <v>2818222.42</v>
      </c>
      <c r="F125" s="23">
        <v>2818222.32</v>
      </c>
      <c r="G125" s="23">
        <f>+F125</f>
        <v>2818222.32</v>
      </c>
      <c r="H125" s="30">
        <f t="shared" si="16"/>
        <v>0.10000000009313226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258648670.09</v>
      </c>
      <c r="D160" s="21">
        <f t="shared" ref="D160:G160" si="28">SUM(D10,D85)</f>
        <v>33572547.510000005</v>
      </c>
      <c r="E160" s="28">
        <f>SUM(E10,E85)</f>
        <v>292221217.60000002</v>
      </c>
      <c r="F160" s="21">
        <f t="shared" si="28"/>
        <v>261772088.20000005</v>
      </c>
      <c r="G160" s="21">
        <f t="shared" si="28"/>
        <v>261772088.20000005</v>
      </c>
      <c r="H160" s="28">
        <f>SUM(H10,H85)</f>
        <v>30449129.400000006</v>
      </c>
    </row>
    <row r="161" spans="2:6" s="31" customFormat="1" x14ac:dyDescent="0.2">
      <c r="B161" s="31" t="s">
        <v>89</v>
      </c>
    </row>
    <row r="162" spans="2:6" s="31" customFormat="1" x14ac:dyDescent="0.2"/>
    <row r="163" spans="2:6" s="31" customFormat="1" x14ac:dyDescent="0.2"/>
    <row r="164" spans="2:6" s="31" customFormat="1" x14ac:dyDescent="0.2"/>
    <row r="165" spans="2:6" s="31" customFormat="1" x14ac:dyDescent="0.2"/>
    <row r="166" spans="2:6" s="31" customFormat="1" x14ac:dyDescent="0.2">
      <c r="B166" s="31" t="s">
        <v>96</v>
      </c>
      <c r="F166" s="31" t="s">
        <v>94</v>
      </c>
    </row>
    <row r="167" spans="2:6" s="31" customFormat="1" x14ac:dyDescent="0.2">
      <c r="B167" s="31" t="s">
        <v>97</v>
      </c>
      <c r="F167" s="31" t="s">
        <v>95</v>
      </c>
    </row>
    <row r="168" spans="2:6" s="31" customFormat="1" x14ac:dyDescent="0.2"/>
    <row r="169" spans="2:6" s="31" customFormat="1" x14ac:dyDescent="0.2"/>
    <row r="170" spans="2:6" s="31" customFormat="1" x14ac:dyDescent="0.2"/>
    <row r="171" spans="2:6" s="31" customFormat="1" x14ac:dyDescent="0.2"/>
    <row r="172" spans="2:6" s="31" customFormat="1" x14ac:dyDescent="0.2">
      <c r="B172" s="31" t="s">
        <v>98</v>
      </c>
      <c r="F172" s="31" t="s">
        <v>90</v>
      </c>
    </row>
    <row r="173" spans="2:6" s="31" customFormat="1" x14ac:dyDescent="0.2">
      <c r="B173" s="31" t="s">
        <v>92</v>
      </c>
      <c r="F173" s="31" t="s">
        <v>91</v>
      </c>
    </row>
    <row r="174" spans="2:6" s="31" customFormat="1" x14ac:dyDescent="0.2"/>
    <row r="175" spans="2:6" s="31" customFormat="1" x14ac:dyDescent="0.2"/>
    <row r="176" spans="2: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 verticalCentered="1"/>
  <pageMargins left="0.62992125984251968" right="0.43307086614173229" top="0.94488188976377963" bottom="0.94488188976377963" header="0.31496062992125984" footer="0.31496062992125984"/>
  <pageSetup scale="6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2025-01-30T16:13:23Z</cp:lastPrinted>
  <dcterms:created xsi:type="dcterms:W3CDTF">2020-01-08T21:14:59Z</dcterms:created>
  <dcterms:modified xsi:type="dcterms:W3CDTF">2025-01-30T16:14:37Z</dcterms:modified>
</cp:coreProperties>
</file>